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consolidatedtomoka.sharepoint.com/T Drive/Accounting/Accounting and Financial Reporting/2024/Q4 2024/TAX - REIT AND TRS PROVISIONS/1099DIV/NAREIT/"/>
    </mc:Choice>
  </mc:AlternateContent>
  <xr:revisionPtr revIDLastSave="143" documentId="13_ncr:1_{360A30D9-9E2E-4D48-A952-1C701D5BBD79}" xr6:coauthVersionLast="47" xr6:coauthVersionMax="47" xr10:uidLastSave="{A25F422B-3AA4-4FB1-BB73-1E46AD0679E4}"/>
  <bookViews>
    <workbookView xWindow="-120" yWindow="-120" windowWidth="29040" windowHeight="15525"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6" i="1" l="1"/>
  <c r="V23" i="1"/>
  <c r="V21" i="1"/>
  <c r="V19" i="1"/>
  <c r="V17" i="1"/>
  <c r="N23" i="1"/>
  <c r="N21" i="1"/>
  <c r="N19" i="1"/>
  <c r="N17" i="1"/>
  <c r="Z16" i="1"/>
  <c r="V22" i="1"/>
  <c r="V20" i="1"/>
  <c r="V18" i="1"/>
  <c r="V16" i="1"/>
  <c r="N22" i="1"/>
  <c r="N20" i="1"/>
  <c r="N18" i="1"/>
  <c r="N16" i="1"/>
  <c r="AG21" i="1" l="1"/>
  <c r="AJ21" i="1" s="1"/>
  <c r="Z22" i="1"/>
  <c r="Z20" i="1"/>
  <c r="Z21" i="1"/>
  <c r="Q17" i="1"/>
  <c r="AG17" i="1" s="1"/>
  <c r="AJ17" i="1" s="1"/>
  <c r="Q18" i="1"/>
  <c r="AG18" i="1" s="1"/>
  <c r="AJ18" i="1" s="1"/>
  <c r="Q19" i="1"/>
  <c r="Z19" i="1" s="1"/>
  <c r="Q20" i="1"/>
  <c r="AG20" i="1" s="1"/>
  <c r="AJ20" i="1" s="1"/>
  <c r="Q21" i="1"/>
  <c r="Q22" i="1"/>
  <c r="AG22" i="1" s="1"/>
  <c r="AJ22" i="1" s="1"/>
  <c r="Q23" i="1"/>
  <c r="Z23" i="1" s="1"/>
  <c r="Q16" i="1"/>
  <c r="J17" i="1"/>
  <c r="J18" i="1"/>
  <c r="J19" i="1"/>
  <c r="J20" i="1"/>
  <c r="J21" i="1"/>
  <c r="J22" i="1"/>
  <c r="J23" i="1"/>
  <c r="J16" i="1"/>
  <c r="AG23" i="1" l="1"/>
  <c r="AJ23" i="1" s="1"/>
  <c r="AG19" i="1"/>
  <c r="AJ19" i="1" s="1"/>
  <c r="Z17" i="1"/>
  <c r="Z18" i="1"/>
  <c r="AJ16" i="1"/>
</calcChain>
</file>

<file path=xl/sharedStrings.xml><?xml version="1.0" encoding="utf-8"?>
<sst xmlns="http://schemas.openxmlformats.org/spreadsheetml/2006/main" count="92" uniqueCount="73">
  <si>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</si>
  <si>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</si>
  <si>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</si>
  <si>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</si>
  <si>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</si>
  <si>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</si>
  <si>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</si>
  <si>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</si>
  <si>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</si>
  <si>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</si>
  <si>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</si>
  <si>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</si>
  <si>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</si>
  <si>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</si>
  <si>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</si>
  <si>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</si>
  <si>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</si>
  <si>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</si>
  <si>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</si>
  <si>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</si>
  <si>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</si>
  <si>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</si>
  <si>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</si>
  <si>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</si>
  <si>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</si>
  <si>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</si>
  <si>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</si>
  <si>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</si>
  <si>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</si>
  <si>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</si>
  <si>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</si>
  <si>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</si>
  <si>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</si>
  <si>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</si>
  <si>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</si>
  <si>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</si>
  <si>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</si>
  <si>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</si>
  <si>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</si>
  <si>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</si>
  <si>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</si>
  <si>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</si>
  <si>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</si>
  <si>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</si>
  <si>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</si>
  <si>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</si>
  <si>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</si>
  <si>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</si>
  <si>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CUSIP Number Change (M) or (Y)</t>
  </si>
  <si>
    <t>Box 7</t>
  </si>
  <si>
    <t>Form 1099 Box 2e Breakdown</t>
  </si>
  <si>
    <t>Box 2e</t>
  </si>
  <si>
    <t>Box 2f</t>
  </si>
  <si>
    <t xml:space="preserve">Include additional information here.
</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</si>
  <si>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</si>
  <si>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</si>
  <si>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</si>
  <si>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</si>
  <si>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</si>
  <si>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</si>
  <si>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</si>
  <si>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2023 (Prior Year)</t>
  </si>
  <si>
    <t>2025 (Next Year)</t>
  </si>
  <si>
    <t>2024 (Current Year) (14+15+22+26+28)</t>
  </si>
  <si>
    <t>Corrected (C) or Extended (X)</t>
  </si>
  <si>
    <t>TARGET DELIVERY DATE: JANUARY 21, 2025</t>
  </si>
  <si>
    <t xml:space="preserve">CTO Realty Growth, Inc. </t>
  </si>
  <si>
    <t>CTO Realty Growth, Inc. - Common</t>
  </si>
  <si>
    <t>22948Q 101</t>
  </si>
  <si>
    <t>CTO</t>
  </si>
  <si>
    <t>CTO Realty Growth, Inc. - Preferred</t>
  </si>
  <si>
    <t>22948Q 200</t>
  </si>
  <si>
    <t>CTO PrA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</si>
</sst>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
    <numFmt numFmtId="165" formatCode="\$#,##0.00"/>
  </numFmts>
  <fonts count="10" x14ac:knownFonts="1">
    <font>
      <sz val="11"/>
      <color indexed="8"/>
      <name val="Calibri"/>
    </font>
    <font>
      <sz val="8"/>
      <color indexed="8"/>
      <name val="Calibri"/>
    </font>
    <font>
      <b/>
      <sz val="8"/>
      <color indexed="8"/>
      <name val="Calibri"/>
    </font>
    <font>
      <i/>
      <sz val="8"/>
      <color indexed="8"/>
      <name val="Calibri"/>
    </font>
    <font>
      <b/>
      <sz val="8"/>
      <color indexed="8"/>
      <name val="Calibri"/>
      <family val="2"/>
    </font>
    <font>
      <sz val="10"/>
      <name val="Arial"/>
      <family val="2"/>
    </font>
    <font>
      <sz val="8"/>
      <color indexed="8"/>
      <name val="Calibri"/>
      <family val="2"/>
    </font>
    <font>
      <b/>
      <sz val="8"/>
      <color rgb="FF000000"/>
      <name val="Calibri"/>
      <family val="2"/>
    </font>
    <font>
      <sz val="11"/>
      <color indexed="8"/>
      <name val="Calibri"/>
    </font>
    <font>
      <sz val="8"/>
      <color rgb="FF000000"/>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2">
    <xf numFmtId="0" fontId="0" fillId="0" borderId="0" applyFill="0" applyProtection="0"/>
    <xf numFmtId="43" fontId="8" fillId="0" borderId="0" applyFont="0" applyFill="0" applyBorder="0" applyAlignment="0" applyProtection="0"/>
  </cellStyleXfs>
  <cellXfs count="41">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0" fontId="6" fillId="0" borderId="0" xfId="0" applyFont="1" applyFill="1" applyProtection="1"/>
    <xf numFmtId="14" fontId="6" fillId="0" borderId="0" xfId="0" applyNumberFormat="1" applyFont="1" applyFill="1" applyProtection="1"/>
    <xf numFmtId="43" fontId="0" fillId="0" borderId="0" xfId="1" applyFont="1" applyFill="1" applyProtection="1"/>
    <xf numFmtId="165" fontId="6" fillId="0" borderId="0" xfId="1" applyNumberFormat="1" applyFont="1" applyFill="1" applyProtection="1"/>
    <xf numFmtId="165" fontId="9" fillId="0" borderId="0" xfId="0" applyNumberFormat="1" applyFont="1"/>
    <xf numFmtId="165" fontId="1" fillId="2" borderId="0" xfId="0" applyNumberFormat="1" applyFont="1" applyFill="1" applyProtection="1"/>
    <xf numFmtId="165" fontId="0" fillId="0" borderId="0" xfId="0" applyNumberFormat="1" applyFill="1" applyProtection="1"/>
    <xf numFmtId="2" fontId="0" fillId="0" borderId="0" xfId="0" applyNumberFormat="1" applyFill="1" applyProtection="1"/>
    <xf numFmtId="164" fontId="6" fillId="0" borderId="0" xfId="0" applyNumberFormat="1" applyFont="1" applyFill="1" applyProtection="1"/>
    <xf numFmtId="0" fontId="2" fillId="8" borderId="5"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pplyProtection="1">
      <alignment horizontal="left"/>
    </xf>
    <xf numFmtId="0" fontId="6" fillId="2" borderId="0" xfId="0" applyFont="1" applyFill="1" applyProtection="1"/>
    <xf numFmtId="14" fontId="6" fillId="7" borderId="0" xfId="0" applyNumberFormat="1" applyFont="1" applyFill="1" applyAlignment="1" applyProtection="1">
      <alignment horizontal="left"/>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cellXfs>
  <cellStyles count="2">
    <cellStyle name="Comma" xfId="1" builtinId="3"/>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E4" sqref="E4"/>
    </sheetView>
  </sheetViews>
  <sheetFormatPr defaultRowHeight="15" x14ac:dyDescent="0.25"/>
  <cols>
    <col min="1" max="1" width="32.7109375"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35" t="s">
        <v>66</v>
      </c>
      <c r="C2" s="36"/>
      <c r="D2" s="36"/>
      <c r="E2" s="1"/>
      <c r="F2" s="1"/>
      <c r="G2" s="1"/>
      <c r="H2" s="2" t="s">
        <v>1</v>
      </c>
      <c r="I2" s="32" t="s">
        <v>53</v>
      </c>
      <c r="J2" s="33"/>
      <c r="K2" s="33"/>
      <c r="L2" s="33"/>
      <c r="M2" s="33"/>
      <c r="N2" s="33"/>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35">
        <v>2024</v>
      </c>
      <c r="C3" s="36"/>
      <c r="D3" s="36"/>
      <c r="E3" s="1"/>
      <c r="F3" s="1"/>
      <c r="G3" s="1"/>
      <c r="H3" s="1"/>
      <c r="I3" s="33"/>
      <c r="J3" s="33"/>
      <c r="K3" s="33"/>
      <c r="L3" s="33"/>
      <c r="M3" s="33"/>
      <c r="N3" s="33"/>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37">
        <v>45687</v>
      </c>
      <c r="C4" s="36"/>
      <c r="D4" s="36"/>
      <c r="E4" s="1"/>
      <c r="F4" s="1"/>
      <c r="G4" s="1"/>
      <c r="H4" s="1"/>
      <c r="I4" s="33"/>
      <c r="J4" s="33"/>
      <c r="K4" s="33"/>
      <c r="L4" s="33"/>
      <c r="M4" s="33"/>
      <c r="N4" s="33"/>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34" t="s">
        <v>4</v>
      </c>
      <c r="B6" s="34"/>
      <c r="C6" s="34"/>
      <c r="D6" s="34"/>
      <c r="E6" s="34"/>
      <c r="F6" s="34"/>
      <c r="G6" s="34"/>
      <c r="H6" s="34"/>
      <c r="I6" s="34"/>
      <c r="J6" s="34"/>
      <c r="K6" s="34"/>
      <c r="L6" s="34"/>
      <c r="M6" s="34"/>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34"/>
      <c r="B7" s="34"/>
      <c r="C7" s="34"/>
      <c r="D7" s="34"/>
      <c r="E7" s="34"/>
      <c r="F7" s="34"/>
      <c r="G7" s="34"/>
      <c r="H7" s="34"/>
      <c r="I7" s="34"/>
      <c r="J7" s="34"/>
      <c r="K7" s="34"/>
      <c r="L7" s="34"/>
      <c r="M7" s="34"/>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59</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39" t="s">
        <v>5</v>
      </c>
      <c r="B10" s="26" t="s">
        <v>6</v>
      </c>
      <c r="C10" s="26" t="s">
        <v>7</v>
      </c>
      <c r="D10" s="31" t="s">
        <v>46</v>
      </c>
      <c r="E10" s="31" t="s">
        <v>47</v>
      </c>
      <c r="F10" s="31" t="s">
        <v>64</v>
      </c>
      <c r="G10" s="26" t="s">
        <v>8</v>
      </c>
      <c r="H10" s="26" t="s">
        <v>9</v>
      </c>
      <c r="I10" s="26" t="s">
        <v>10</v>
      </c>
      <c r="J10" s="26" t="s">
        <v>11</v>
      </c>
      <c r="K10" s="26" t="s">
        <v>12</v>
      </c>
      <c r="L10" s="26"/>
      <c r="M10" s="26"/>
      <c r="N10" s="26" t="s">
        <v>13</v>
      </c>
      <c r="O10" s="26"/>
      <c r="P10" s="26"/>
      <c r="Q10" s="4" t="s">
        <v>14</v>
      </c>
      <c r="R10" s="26" t="s">
        <v>15</v>
      </c>
      <c r="S10" s="26"/>
      <c r="T10" s="26"/>
      <c r="U10" s="4" t="s">
        <v>16</v>
      </c>
      <c r="V10" s="4" t="s">
        <v>17</v>
      </c>
      <c r="W10" s="4" t="s">
        <v>18</v>
      </c>
      <c r="X10" s="4" t="s">
        <v>19</v>
      </c>
      <c r="Y10" s="4" t="s">
        <v>20</v>
      </c>
      <c r="Z10" s="4" t="s">
        <v>21</v>
      </c>
      <c r="AA10" s="4" t="s">
        <v>49</v>
      </c>
      <c r="AB10" s="4" t="s">
        <v>22</v>
      </c>
      <c r="AC10" s="4" t="s">
        <v>57</v>
      </c>
      <c r="AD10" s="26" t="s">
        <v>23</v>
      </c>
      <c r="AE10" s="26" t="s">
        <v>24</v>
      </c>
      <c r="AF10" s="31" t="s">
        <v>48</v>
      </c>
      <c r="AG10" s="26" t="s">
        <v>25</v>
      </c>
      <c r="AH10" s="26"/>
      <c r="AI10" s="26"/>
      <c r="AJ10" s="7" t="s">
        <v>26</v>
      </c>
      <c r="AK10" s="27" t="s">
        <v>50</v>
      </c>
      <c r="AL10" s="28"/>
      <c r="AM10" s="29"/>
      <c r="AN10" s="11" t="s">
        <v>51</v>
      </c>
      <c r="AO10" s="12" t="s">
        <v>52</v>
      </c>
    </row>
    <row r="11" spans="1:41" ht="33.75" x14ac:dyDescent="0.25">
      <c r="A11" s="40"/>
      <c r="B11" s="38"/>
      <c r="C11" s="38"/>
      <c r="D11" s="38"/>
      <c r="E11" s="38"/>
      <c r="F11" s="38"/>
      <c r="G11" s="38"/>
      <c r="H11" s="38"/>
      <c r="I11" s="38"/>
      <c r="J11" s="38"/>
      <c r="K11" s="8" t="s">
        <v>61</v>
      </c>
      <c r="L11" s="8" t="s">
        <v>62</v>
      </c>
      <c r="M11" s="8" t="s">
        <v>63</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30"/>
      <c r="AE11" s="30"/>
      <c r="AF11" s="30"/>
      <c r="AG11" s="9" t="s">
        <v>39</v>
      </c>
      <c r="AH11" s="9" t="s">
        <v>40</v>
      </c>
      <c r="AI11" s="9" t="s">
        <v>41</v>
      </c>
      <c r="AJ11" s="10" t="s">
        <v>42</v>
      </c>
      <c r="AK11" s="10" t="s">
        <v>54</v>
      </c>
      <c r="AL11" s="10" t="s">
        <v>55</v>
      </c>
      <c r="AM11" s="10" t="s">
        <v>56</v>
      </c>
      <c r="AN11" s="10" t="s">
        <v>60</v>
      </c>
      <c r="AO11" s="10" t="s">
        <v>58</v>
      </c>
    </row>
    <row r="12" spans="1:41" x14ac:dyDescent="0.25">
      <c r="A12" s="23"/>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row>
    <row r="13" spans="1:41" x14ac:dyDescent="0.25">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row>
    <row r="14" spans="1:41" x14ac:dyDescent="0.25">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row>
    <row r="15" spans="1:41" x14ac:dyDescent="0.25">
      <c r="A15" s="2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row>
    <row r="16" spans="1:41" x14ac:dyDescent="0.25">
      <c r="A16" s="14" t="s">
        <v>67</v>
      </c>
      <c r="B16" s="14" t="s">
        <v>68</v>
      </c>
      <c r="C16" s="14" t="s">
        <v>69</v>
      </c>
      <c r="G16" s="15">
        <v>45365</v>
      </c>
      <c r="H16" s="15">
        <v>45364</v>
      </c>
      <c r="I16" s="15">
        <v>45379</v>
      </c>
      <c r="J16" s="17">
        <f>+M16</f>
        <v>0.38</v>
      </c>
      <c r="K16" s="17"/>
      <c r="L16" s="17"/>
      <c r="M16" s="17">
        <v>0.38</v>
      </c>
      <c r="N16" s="17">
        <f>+M16*0.893168531817998</f>
        <v>0.33940404209083924</v>
      </c>
      <c r="O16" s="17"/>
      <c r="P16" s="19"/>
      <c r="Q16" s="17">
        <f>+N16+O16+P16</f>
        <v>0.33940404209083924</v>
      </c>
      <c r="R16" s="20"/>
      <c r="S16" s="19"/>
      <c r="T16" s="19"/>
      <c r="U16" s="20"/>
      <c r="V16" s="17">
        <f>+M16*0.0779271724472674</f>
        <v>2.9612325529961615E-2</v>
      </c>
      <c r="W16" s="20"/>
      <c r="X16" s="19"/>
      <c r="Y16" s="20"/>
      <c r="Z16" s="18">
        <f>J16-Q16-V16</f>
        <v>1.0983632379199148E-2</v>
      </c>
      <c r="AA16" s="1"/>
      <c r="AB16" s="21"/>
      <c r="AD16" s="1"/>
      <c r="AE16" s="1"/>
      <c r="AG16" s="18">
        <f>Q16</f>
        <v>0.33940404209083924</v>
      </c>
      <c r="AH16" s="1"/>
      <c r="AI16" s="1"/>
      <c r="AJ16" s="22">
        <f>+AG16+AH16+AI16</f>
        <v>0.33940404209083924</v>
      </c>
      <c r="AM16" s="1"/>
    </row>
    <row r="17" spans="1:39" x14ac:dyDescent="0.25">
      <c r="A17" s="14" t="s">
        <v>70</v>
      </c>
      <c r="B17" s="14" t="s">
        <v>71</v>
      </c>
      <c r="C17" s="14" t="s">
        <v>72</v>
      </c>
      <c r="G17" s="15">
        <v>45365</v>
      </c>
      <c r="H17" s="15">
        <v>45364</v>
      </c>
      <c r="I17" s="15">
        <v>45379</v>
      </c>
      <c r="J17" s="17">
        <f t="shared" ref="J17:J23" si="0">+M17</f>
        <v>0.39844000000000002</v>
      </c>
      <c r="K17" s="17"/>
      <c r="L17" s="17"/>
      <c r="M17" s="17">
        <v>0.39844000000000002</v>
      </c>
      <c r="N17" s="17">
        <f>+M17*0.919753354787799</f>
        <v>0.36646652668165064</v>
      </c>
      <c r="O17" s="17"/>
      <c r="P17" s="19"/>
      <c r="Q17" s="17">
        <f t="shared" ref="Q17:Q23" si="1">+N17+O17+P17</f>
        <v>0.36646652668165064</v>
      </c>
      <c r="R17" s="20"/>
      <c r="S17" s="19"/>
      <c r="T17" s="19"/>
      <c r="U17" s="20"/>
      <c r="V17" s="17">
        <f>+N17*0.0802466452122012</f>
        <v>2.9407709348770086E-2</v>
      </c>
      <c r="W17" s="20"/>
      <c r="X17" s="19"/>
      <c r="Y17" s="20"/>
      <c r="Z17" s="18">
        <f>J17-Q17-V17</f>
        <v>2.5657639695792905E-3</v>
      </c>
      <c r="AA17" s="1"/>
      <c r="AD17" s="1"/>
      <c r="AE17" s="1"/>
      <c r="AG17" s="18">
        <f t="shared" ref="AG17:AG23" si="2">Q17</f>
        <v>0.36646652668165064</v>
      </c>
      <c r="AH17" s="1"/>
      <c r="AI17" s="1"/>
      <c r="AJ17" s="22">
        <f t="shared" ref="AJ17:AJ23" si="3">+AG17+AH17+AI17</f>
        <v>0.36646652668165064</v>
      </c>
      <c r="AM17" s="1"/>
    </row>
    <row r="18" spans="1:39" x14ac:dyDescent="0.25">
      <c r="A18" s="14" t="s">
        <v>67</v>
      </c>
      <c r="B18" s="14" t="s">
        <v>68</v>
      </c>
      <c r="C18" s="14" t="s">
        <v>69</v>
      </c>
      <c r="G18" s="15">
        <v>45455</v>
      </c>
      <c r="H18" s="15">
        <v>45455</v>
      </c>
      <c r="I18" s="15">
        <v>45471</v>
      </c>
      <c r="J18" s="17">
        <f t="shared" si="0"/>
        <v>0.38</v>
      </c>
      <c r="K18" s="17"/>
      <c r="L18" s="17"/>
      <c r="M18" s="17">
        <v>0.38</v>
      </c>
      <c r="N18" s="17">
        <f>+M18*0.893168531817998</f>
        <v>0.33940404209083924</v>
      </c>
      <c r="O18" s="17"/>
      <c r="P18" s="19"/>
      <c r="Q18" s="17">
        <f t="shared" si="1"/>
        <v>0.33940404209083924</v>
      </c>
      <c r="R18" s="20"/>
      <c r="S18" s="19"/>
      <c r="T18" s="19"/>
      <c r="U18" s="20"/>
      <c r="V18" s="17">
        <f>+M18*0.0779271724472674</f>
        <v>2.9612325529961615E-2</v>
      </c>
      <c r="W18" s="20"/>
      <c r="X18" s="19"/>
      <c r="Y18" s="20"/>
      <c r="Z18" s="18">
        <f t="shared" ref="Z18:Z23" si="4">J18-Q18-V18</f>
        <v>1.0983632379199148E-2</v>
      </c>
      <c r="AA18" s="1"/>
      <c r="AD18" s="1"/>
      <c r="AE18" s="1"/>
      <c r="AG18" s="18">
        <f t="shared" si="2"/>
        <v>0.33940404209083924</v>
      </c>
      <c r="AH18" s="1"/>
      <c r="AI18" s="1"/>
      <c r="AJ18" s="22">
        <f t="shared" si="3"/>
        <v>0.33940404209083924</v>
      </c>
      <c r="AM18" s="1"/>
    </row>
    <row r="19" spans="1:39" x14ac:dyDescent="0.25">
      <c r="A19" s="14" t="s">
        <v>70</v>
      </c>
      <c r="B19" s="14" t="s">
        <v>71</v>
      </c>
      <c r="C19" s="14" t="s">
        <v>72</v>
      </c>
      <c r="G19" s="15">
        <v>45455</v>
      </c>
      <c r="H19" s="15">
        <v>45455</v>
      </c>
      <c r="I19" s="15">
        <v>45471</v>
      </c>
      <c r="J19" s="17">
        <f t="shared" si="0"/>
        <v>0.39844000000000002</v>
      </c>
      <c r="K19" s="17"/>
      <c r="L19" s="17"/>
      <c r="M19" s="17">
        <v>0.39844000000000002</v>
      </c>
      <c r="N19" s="17">
        <f>+M19*0.919753354787799</f>
        <v>0.36646652668165064</v>
      </c>
      <c r="O19" s="17"/>
      <c r="P19" s="19"/>
      <c r="Q19" s="17">
        <f t="shared" si="1"/>
        <v>0.36646652668165064</v>
      </c>
      <c r="R19" s="20"/>
      <c r="S19" s="19"/>
      <c r="T19" s="19"/>
      <c r="U19" s="20"/>
      <c r="V19" s="17">
        <f>+N19*0.0802466452122012</f>
        <v>2.9407709348770086E-2</v>
      </c>
      <c r="W19" s="20"/>
      <c r="X19" s="19"/>
      <c r="Y19" s="20"/>
      <c r="Z19" s="18">
        <f t="shared" si="4"/>
        <v>2.5657639695792905E-3</v>
      </c>
      <c r="AA19" s="1"/>
      <c r="AD19" s="1"/>
      <c r="AE19" s="1"/>
      <c r="AG19" s="18">
        <f t="shared" si="2"/>
        <v>0.36646652668165064</v>
      </c>
      <c r="AH19" s="1"/>
      <c r="AI19" s="1"/>
      <c r="AJ19" s="22">
        <f t="shared" si="3"/>
        <v>0.36646652668165064</v>
      </c>
      <c r="AM19" s="1"/>
    </row>
    <row r="20" spans="1:39" x14ac:dyDescent="0.25">
      <c r="A20" s="14" t="s">
        <v>67</v>
      </c>
      <c r="B20" s="14" t="s">
        <v>68</v>
      </c>
      <c r="C20" s="14" t="s">
        <v>69</v>
      </c>
      <c r="G20" s="15">
        <v>45547</v>
      </c>
      <c r="H20" s="15">
        <v>45547</v>
      </c>
      <c r="I20" s="15">
        <v>45565</v>
      </c>
      <c r="J20" s="17">
        <f t="shared" si="0"/>
        <v>0.38</v>
      </c>
      <c r="K20" s="17"/>
      <c r="L20" s="17"/>
      <c r="M20" s="17">
        <v>0.38</v>
      </c>
      <c r="N20" s="17">
        <f>+M20*0.893168531817998</f>
        <v>0.33940404209083924</v>
      </c>
      <c r="O20" s="17"/>
      <c r="P20" s="19"/>
      <c r="Q20" s="17">
        <f t="shared" si="1"/>
        <v>0.33940404209083924</v>
      </c>
      <c r="R20" s="20"/>
      <c r="S20" s="19"/>
      <c r="T20" s="19"/>
      <c r="U20" s="20"/>
      <c r="V20" s="17">
        <f>+M20*0.0779271724472674</f>
        <v>2.9612325529961615E-2</v>
      </c>
      <c r="W20" s="20"/>
      <c r="X20" s="19"/>
      <c r="Y20" s="20"/>
      <c r="Z20" s="18">
        <f t="shared" si="4"/>
        <v>1.0983632379199148E-2</v>
      </c>
      <c r="AA20" s="1"/>
      <c r="AD20" s="1"/>
      <c r="AE20" s="1"/>
      <c r="AG20" s="18">
        <f t="shared" si="2"/>
        <v>0.33940404209083924</v>
      </c>
      <c r="AH20" s="1"/>
      <c r="AI20" s="1"/>
      <c r="AJ20" s="22">
        <f t="shared" si="3"/>
        <v>0.33940404209083924</v>
      </c>
      <c r="AM20" s="1"/>
    </row>
    <row r="21" spans="1:39" x14ac:dyDescent="0.25">
      <c r="A21" s="14" t="s">
        <v>70</v>
      </c>
      <c r="B21" s="14" t="s">
        <v>71</v>
      </c>
      <c r="C21" s="14" t="s">
        <v>72</v>
      </c>
      <c r="G21" s="15">
        <v>45547</v>
      </c>
      <c r="H21" s="15">
        <v>45547</v>
      </c>
      <c r="I21" s="15">
        <v>45565</v>
      </c>
      <c r="J21" s="17">
        <f t="shared" si="0"/>
        <v>0.39844000000000002</v>
      </c>
      <c r="K21" s="17"/>
      <c r="L21" s="17"/>
      <c r="M21" s="17">
        <v>0.39844000000000002</v>
      </c>
      <c r="N21" s="17">
        <f>+M21*0.919753354787799</f>
        <v>0.36646652668165064</v>
      </c>
      <c r="O21" s="17"/>
      <c r="P21" s="19"/>
      <c r="Q21" s="17">
        <f t="shared" si="1"/>
        <v>0.36646652668165064</v>
      </c>
      <c r="R21" s="20"/>
      <c r="S21" s="19"/>
      <c r="T21" s="19"/>
      <c r="U21" s="20"/>
      <c r="V21" s="17">
        <f>+N21*0.0802466452122012</f>
        <v>2.9407709348770086E-2</v>
      </c>
      <c r="W21" s="20"/>
      <c r="X21" s="19"/>
      <c r="Y21" s="20"/>
      <c r="Z21" s="18">
        <f t="shared" si="4"/>
        <v>2.5657639695792905E-3</v>
      </c>
      <c r="AA21" s="1"/>
      <c r="AD21" s="1"/>
      <c r="AE21" s="1"/>
      <c r="AG21" s="18">
        <f t="shared" si="2"/>
        <v>0.36646652668165064</v>
      </c>
      <c r="AH21" s="1"/>
      <c r="AI21" s="1"/>
      <c r="AJ21" s="22">
        <f t="shared" si="3"/>
        <v>0.36646652668165064</v>
      </c>
      <c r="AM21" s="1"/>
    </row>
    <row r="22" spans="1:39" x14ac:dyDescent="0.25">
      <c r="A22" s="14" t="s">
        <v>67</v>
      </c>
      <c r="B22" s="14" t="s">
        <v>68</v>
      </c>
      <c r="C22" s="14" t="s">
        <v>69</v>
      </c>
      <c r="G22" s="15">
        <v>45638</v>
      </c>
      <c r="H22" s="15">
        <v>45638</v>
      </c>
      <c r="I22" s="15">
        <v>45657</v>
      </c>
      <c r="J22" s="17">
        <f t="shared" si="0"/>
        <v>0.38</v>
      </c>
      <c r="K22" s="17"/>
      <c r="L22" s="17"/>
      <c r="M22" s="17">
        <v>0.38</v>
      </c>
      <c r="N22" s="17">
        <f>+M22*0.893168531817998</f>
        <v>0.33940404209083924</v>
      </c>
      <c r="O22" s="17"/>
      <c r="P22" s="19"/>
      <c r="Q22" s="17">
        <f t="shared" si="1"/>
        <v>0.33940404209083924</v>
      </c>
      <c r="R22" s="20"/>
      <c r="S22" s="19"/>
      <c r="T22" s="19"/>
      <c r="U22" s="20"/>
      <c r="V22" s="17">
        <f>+M22*0.0779271724472674</f>
        <v>2.9612325529961615E-2</v>
      </c>
      <c r="W22" s="20"/>
      <c r="X22" s="19"/>
      <c r="Y22" s="20"/>
      <c r="Z22" s="18">
        <f t="shared" si="4"/>
        <v>1.0983632379199148E-2</v>
      </c>
      <c r="AA22" s="1"/>
      <c r="AD22" s="1"/>
      <c r="AE22" s="1"/>
      <c r="AG22" s="18">
        <f t="shared" si="2"/>
        <v>0.33940404209083924</v>
      </c>
      <c r="AH22" s="1"/>
      <c r="AI22" s="1"/>
      <c r="AJ22" s="22">
        <f t="shared" si="3"/>
        <v>0.33940404209083924</v>
      </c>
      <c r="AM22" s="1"/>
    </row>
    <row r="23" spans="1:39" x14ac:dyDescent="0.25">
      <c r="A23" s="14" t="s">
        <v>70</v>
      </c>
      <c r="B23" s="14" t="s">
        <v>71</v>
      </c>
      <c r="C23" s="14" t="s">
        <v>72</v>
      </c>
      <c r="G23" s="15">
        <v>45638</v>
      </c>
      <c r="H23" s="15">
        <v>45638</v>
      </c>
      <c r="I23" s="15">
        <v>45657</v>
      </c>
      <c r="J23" s="17">
        <f t="shared" si="0"/>
        <v>0.39844000000000002</v>
      </c>
      <c r="K23" s="17"/>
      <c r="L23" s="17"/>
      <c r="M23" s="17">
        <v>0.39844000000000002</v>
      </c>
      <c r="N23" s="17">
        <f>+M23*0.919753354787799</f>
        <v>0.36646652668165064</v>
      </c>
      <c r="O23" s="17"/>
      <c r="P23" s="19"/>
      <c r="Q23" s="17">
        <f t="shared" si="1"/>
        <v>0.36646652668165064</v>
      </c>
      <c r="R23" s="20"/>
      <c r="S23" s="19"/>
      <c r="T23" s="19"/>
      <c r="U23" s="20"/>
      <c r="V23" s="17">
        <f>+N23*0.0802466452122012</f>
        <v>2.9407709348770086E-2</v>
      </c>
      <c r="W23" s="20"/>
      <c r="X23" s="19"/>
      <c r="Y23" s="20"/>
      <c r="Z23" s="18">
        <f t="shared" si="4"/>
        <v>2.5657639695792905E-3</v>
      </c>
      <c r="AA23" s="1"/>
      <c r="AD23" s="1"/>
      <c r="AE23" s="1"/>
      <c r="AG23" s="18">
        <f t="shared" si="2"/>
        <v>0.36646652668165064</v>
      </c>
      <c r="AH23" s="1"/>
      <c r="AI23" s="1"/>
      <c r="AJ23" s="22">
        <f t="shared" si="3"/>
        <v>0.36646652668165064</v>
      </c>
      <c r="AM23" s="1"/>
    </row>
    <row r="24" spans="1:39" x14ac:dyDescent="0.25">
      <c r="J24" s="16"/>
      <c r="K24" s="16"/>
      <c r="L24" s="16"/>
      <c r="M24" s="16"/>
      <c r="N24" s="16"/>
      <c r="O24" s="16"/>
      <c r="P24" s="1"/>
      <c r="Q24" s="20"/>
      <c r="R24" s="20"/>
      <c r="S24" s="19"/>
      <c r="T24" s="19"/>
      <c r="U24" s="20"/>
      <c r="V24" s="20"/>
      <c r="W24" s="20"/>
      <c r="X24" s="19"/>
      <c r="Y24" s="20"/>
      <c r="Z24" s="20"/>
      <c r="AA24" s="1"/>
      <c r="AD24" s="1"/>
      <c r="AE24" s="1"/>
      <c r="AH24" s="1"/>
      <c r="AI24" s="1"/>
      <c r="AM24" s="1"/>
    </row>
    <row r="25" spans="1:39" x14ac:dyDescent="0.25">
      <c r="J25" s="17"/>
      <c r="P25" s="1"/>
      <c r="S25" s="1"/>
      <c r="T25" s="1"/>
      <c r="X25" s="1"/>
      <c r="AA25" s="1"/>
      <c r="AD25" s="1"/>
      <c r="AE25" s="1"/>
      <c r="AH25" s="1"/>
      <c r="AI25" s="1"/>
      <c r="AM25" s="1"/>
    </row>
    <row r="26" spans="1:39" x14ac:dyDescent="0.25">
      <c r="P26" s="1"/>
      <c r="S26" s="1"/>
      <c r="T26" s="1"/>
      <c r="X26" s="1"/>
      <c r="AA26" s="1"/>
      <c r="AD26" s="1"/>
      <c r="AE26" s="1"/>
      <c r="AH26" s="1"/>
      <c r="AI26" s="1"/>
      <c r="AM26" s="1"/>
    </row>
    <row r="27" spans="1:39" x14ac:dyDescent="0.25">
      <c r="P27" s="1"/>
      <c r="S27" s="1"/>
      <c r="T27" s="1"/>
      <c r="X27" s="1"/>
      <c r="AA27" s="1"/>
      <c r="AD27" s="1"/>
      <c r="AE27" s="1"/>
      <c r="AH27" s="1"/>
      <c r="AI27" s="1"/>
      <c r="AM27" s="1"/>
    </row>
    <row r="28" spans="1:39" x14ac:dyDescent="0.25">
      <c r="P28" s="1"/>
      <c r="S28" s="1"/>
      <c r="T28" s="1"/>
      <c r="X28" s="1"/>
      <c r="AA28" s="1"/>
      <c r="AD28" s="1"/>
      <c r="AE28" s="1"/>
      <c r="AH28" s="1"/>
      <c r="AI28" s="1"/>
      <c r="AM28" s="1"/>
    </row>
    <row r="29" spans="1:39" x14ac:dyDescent="0.25">
      <c r="P29" s="1"/>
      <c r="S29" s="1"/>
      <c r="T29" s="1"/>
      <c r="X29" s="1"/>
      <c r="AA29" s="1"/>
      <c r="AD29" s="1"/>
      <c r="AE29" s="1"/>
      <c r="AH29" s="1"/>
      <c r="AI29" s="1"/>
      <c r="AM29" s="1"/>
    </row>
    <row r="30" spans="1:39" x14ac:dyDescent="0.25">
      <c r="P30" s="1"/>
      <c r="S30" s="1"/>
      <c r="T30" s="1"/>
      <c r="X30" s="1"/>
      <c r="AA30" s="1"/>
      <c r="AD30" s="1"/>
      <c r="AE30" s="1"/>
      <c r="AH30" s="1"/>
      <c r="AI30" s="1"/>
      <c r="AM30" s="1"/>
    </row>
    <row r="31" spans="1:39" x14ac:dyDescent="0.25">
      <c r="P31" s="1"/>
      <c r="S31" s="1"/>
      <c r="T31" s="1"/>
      <c r="X31" s="1"/>
      <c r="AA31" s="1"/>
      <c r="AD31" s="1"/>
      <c r="AE31" s="1"/>
      <c r="AH31" s="1"/>
      <c r="AI31" s="1"/>
      <c r="AM31" s="1"/>
    </row>
    <row r="32" spans="1:39" x14ac:dyDescent="0.25">
      <c r="P32" s="1"/>
      <c r="S32" s="1"/>
      <c r="T32" s="1"/>
      <c r="X32" s="1"/>
      <c r="AA32" s="1"/>
      <c r="AD32" s="1"/>
      <c r="AE32" s="1"/>
      <c r="AH32" s="1"/>
      <c r="AI32" s="1"/>
      <c r="AM32" s="1"/>
    </row>
    <row r="33" spans="16:39" x14ac:dyDescent="0.25">
      <c r="P33" s="1"/>
      <c r="S33" s="1"/>
      <c r="T33" s="1"/>
      <c r="X33" s="1"/>
      <c r="AA33" s="1"/>
      <c r="AD33" s="1"/>
      <c r="AE33" s="1"/>
      <c r="AH33" s="1"/>
      <c r="AI33" s="1"/>
      <c r="AM33" s="1"/>
    </row>
    <row r="34" spans="16:39" x14ac:dyDescent="0.25">
      <c r="P34" s="1"/>
      <c r="S34" s="1"/>
      <c r="T34" s="1"/>
      <c r="X34" s="1"/>
      <c r="AA34" s="1"/>
      <c r="AD34" s="1"/>
      <c r="AE34" s="1"/>
      <c r="AH34" s="1"/>
      <c r="AI34" s="1"/>
      <c r="AM34" s="1"/>
    </row>
    <row r="35" spans="16:39" x14ac:dyDescent="0.25">
      <c r="P35" s="1"/>
      <c r="S35" s="1"/>
      <c r="T35" s="1"/>
      <c r="X35" s="1"/>
      <c r="AA35" s="1"/>
      <c r="AD35" s="1"/>
      <c r="AE35" s="1"/>
      <c r="AH35" s="1"/>
      <c r="AI35" s="1"/>
      <c r="AM35" s="1"/>
    </row>
    <row r="36" spans="16:39" x14ac:dyDescent="0.25">
      <c r="P36" s="1"/>
      <c r="S36" s="1"/>
      <c r="T36" s="1"/>
      <c r="X36" s="1"/>
      <c r="AA36" s="1"/>
      <c r="AD36" s="1"/>
      <c r="AE36" s="1"/>
      <c r="AH36" s="1"/>
      <c r="AI36" s="1"/>
      <c r="AM36" s="1"/>
    </row>
    <row r="37" spans="16:39" x14ac:dyDescent="0.25">
      <c r="P37" s="1"/>
      <c r="S37" s="1"/>
      <c r="T37" s="1"/>
      <c r="X37" s="1"/>
      <c r="AA37" s="1"/>
      <c r="AD37" s="1"/>
      <c r="AE37" s="1"/>
      <c r="AH37" s="1"/>
      <c r="AI37" s="1"/>
      <c r="AM37" s="1"/>
    </row>
    <row r="38" spans="16:39" x14ac:dyDescent="0.25">
      <c r="P38" s="1"/>
      <c r="S38" s="1"/>
      <c r="T38" s="1"/>
      <c r="X38" s="1"/>
      <c r="AA38" s="1"/>
      <c r="AD38" s="1"/>
      <c r="AE38" s="1"/>
      <c r="AH38" s="1"/>
      <c r="AI38" s="1"/>
      <c r="AM38" s="1"/>
    </row>
    <row r="39" spans="16:39" x14ac:dyDescent="0.25">
      <c r="P39" s="1"/>
      <c r="S39" s="1"/>
      <c r="T39" s="1"/>
      <c r="X39" s="1"/>
      <c r="AA39" s="1"/>
      <c r="AD39" s="1"/>
      <c r="AE39" s="1"/>
      <c r="AH39" s="1"/>
      <c r="AI39" s="1"/>
      <c r="AM39" s="1"/>
    </row>
    <row r="40" spans="16:39" x14ac:dyDescent="0.25">
      <c r="P40" s="1"/>
      <c r="S40" s="1"/>
      <c r="T40" s="1"/>
      <c r="X40" s="1"/>
      <c r="AA40" s="1"/>
      <c r="AD40" s="1"/>
      <c r="AE40" s="1"/>
      <c r="AH40" s="1"/>
      <c r="AI40" s="1"/>
      <c r="AM40" s="1"/>
    </row>
    <row r="41" spans="16:39" x14ac:dyDescent="0.25">
      <c r="P41" s="1"/>
      <c r="S41" s="1"/>
      <c r="T41" s="1"/>
      <c r="X41" s="1"/>
      <c r="AA41" s="1"/>
      <c r="AD41" s="1"/>
      <c r="AE41" s="1"/>
      <c r="AH41" s="1"/>
      <c r="AI41" s="1"/>
      <c r="AM41" s="1"/>
    </row>
    <row r="42" spans="16:39" x14ac:dyDescent="0.25">
      <c r="AM42" s="13"/>
    </row>
  </sheetData>
  <sheetProtection formatCells="0" formatColumns="0" formatRows="0" insertColumns="0" insertRows="0" insertHyperlinks="0" deleteColumns="0" deleteRows="0" sort="0" autoFilter="0" pivotTables="0"/>
  <mergeCells count="105">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O12:O13"/>
    <mergeCell ref="P12:P13"/>
    <mergeCell ref="Q12:Q13"/>
    <mergeCell ref="R12:R13"/>
    <mergeCell ref="AK12:AK13"/>
    <mergeCell ref="AL12:AL13"/>
    <mergeCell ref="AM12:AM13"/>
    <mergeCell ref="AN12:AN13"/>
    <mergeCell ref="AO12:AO13"/>
    <mergeCell ref="AI12:AI13"/>
    <mergeCell ref="AJ12:AJ13"/>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K14:AK15"/>
    <mergeCell ref="AL14:AL15"/>
    <mergeCell ref="AM14:AM15"/>
    <mergeCell ref="AN14:AN15"/>
    <mergeCell ref="AO14:AO15"/>
    <mergeCell ref="AE14:AE15"/>
    <mergeCell ref="AF14:AF15"/>
    <mergeCell ref="AG14:AG15"/>
    <mergeCell ref="AH14:AH15"/>
    <mergeCell ref="AI14:AI15"/>
  </mergeCells>
  <pageMargins left="0.7" right="0.7" top="0.75" bottom="0.75"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3CFE3569A8A5438FE7AEF572C63471" ma:contentTypeVersion="18" ma:contentTypeDescription="Create a new document." ma:contentTypeScope="" ma:versionID="15185d164c92f9673c534b3313acde3e">
  <xsd:schema xmlns:xsd="http://www.w3.org/2001/XMLSchema" xmlns:xs="http://www.w3.org/2001/XMLSchema" xmlns:p="http://schemas.microsoft.com/office/2006/metadata/properties" xmlns:ns2="b4e6d4e9-5e71-4a90-bc63-3612b245d371" xmlns:ns3="702afac8-f8e7-4886-9e7b-2bce4e9ea8ec" targetNamespace="http://schemas.microsoft.com/office/2006/metadata/properties" ma:root="true" ma:fieldsID="40bab034749c17f0b0b5747e02e5c676" ns2:_="" ns3:_="">
    <xsd:import namespace="b4e6d4e9-5e71-4a90-bc63-3612b245d371"/>
    <xsd:import namespace="702afac8-f8e7-4886-9e7b-2bce4e9ea8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6d4e9-5e71-4a90-bc63-3612b245d3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bd7669-7171-4122-af2c-c1b6bdf984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2afac8-f8e7-4886-9e7b-2bce4e9ea8e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405ddc8-49c7-44de-9ba4-5ffe2ec70357}" ma:internalName="TaxCatchAll" ma:showField="CatchAllData" ma:web="702afac8-f8e7-4886-9e7b-2bce4e9ea8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4e6d4e9-5e71-4a90-bc63-3612b245d371">
      <Terms xmlns="http://schemas.microsoft.com/office/infopath/2007/PartnerControls"/>
    </lcf76f155ced4ddcb4097134ff3c332f>
    <TaxCatchAll xmlns="702afac8-f8e7-4886-9e7b-2bce4e9ea8e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BE40AA-FA34-40EA-B2AF-13394DC9FE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6d4e9-5e71-4a90-bc63-3612b245d371"/>
    <ds:schemaRef ds:uri="702afac8-f8e7-4886-9e7b-2bce4e9ea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4FC9A9-FFAD-4ECB-8CEC-617DFA83A202}">
  <ds:schemaRefs>
    <ds:schemaRef ds:uri="http://schemas.microsoft.com/office/2006/metadata/properties"/>
    <ds:schemaRef ds:uri="http://schemas.microsoft.com/office/infopath/2007/PartnerControls"/>
    <ds:schemaRef ds:uri="b4e6d4e9-5e71-4a90-bc63-3612b245d371"/>
    <ds:schemaRef ds:uri="702afac8-f8e7-4886-9e7b-2bce4e9ea8ec"/>
  </ds:schemaRefs>
</ds:datastoreItem>
</file>

<file path=customXml/itemProps3.xml><?xml version="1.0" encoding="utf-8"?>
<ds:datastoreItem xmlns:ds="http://schemas.openxmlformats.org/officeDocument/2006/customXml" ds:itemID="{22AF2424-478D-4797-AAB3-8A60693E40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Lisa Vorakoun</cp:lastModifiedBy>
  <dcterms:created xsi:type="dcterms:W3CDTF">2019-12-26T15:30:23Z</dcterms:created>
  <dcterms:modified xsi:type="dcterms:W3CDTF">2025-01-30T19:26:19Z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y fmtid="{D5CDD505-2E9C-101B-9397-08002B2CF9AE}" pid="3" name="ContentTypeId">
    <vt:lpwstr>0x010100C23CFE3569A8A5438FE7AEF572C63471</vt:lpwstr>
  </property>
  <property fmtid="{D5CDD505-2E9C-101B-9397-08002B2CF9AE}" pid="4" name="MediaServiceImageTags">
    <vt:lpwstr/>
  </property>
</Properties>
</file>